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mke\Desktop\"/>
    </mc:Choice>
  </mc:AlternateContent>
  <xr:revisionPtr revIDLastSave="81" documentId="13_ncr:1_{4233D28C-7830-4FF2-B36D-9C8AC2DD0A50}" xr6:coauthVersionLast="47" xr6:coauthVersionMax="47" xr10:uidLastSave="{06CC4C9B-D6EE-4FCB-B88A-D96B62E6A5EB}"/>
  <bookViews>
    <workbookView xWindow="-135" yWindow="-135" windowWidth="29070" windowHeight="15870" firstSheet="1" activeTab="1" xr2:uid="{00000000-000D-0000-FFFF-FFFF00000000}"/>
  </bookViews>
  <sheets>
    <sheet name="Werkblad_1" sheetId="1" r:id="rId1"/>
    <sheet name="Blad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" l="1"/>
  <c r="C20" i="2"/>
  <c r="C31" i="2"/>
  <c r="C8" i="2"/>
  <c r="C11" i="2" s="1"/>
  <c r="C13" i="2" s="1"/>
  <c r="B25" i="1"/>
  <c r="B20" i="1"/>
  <c r="B7" i="1"/>
  <c r="B8" i="1" s="1"/>
  <c r="B11" i="1" s="1"/>
  <c r="B13" i="1" s="1"/>
  <c r="B27" i="1" s="1"/>
  <c r="C3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Middelkoop, Lesley</author>
  </authors>
  <commentList>
    <comment ref="B19" authorId="0" shapeId="0" xr:uid="{6BE9C2C3-28AF-459A-94F3-046E6004EE04}">
      <text>
        <r>
          <rPr>
            <b/>
            <sz val="9"/>
            <color indexed="81"/>
            <rFont val="Tahoma"/>
            <family val="2"/>
          </rPr>
          <t xml:space="preserve">Let op!
</t>
        </r>
        <r>
          <rPr>
            <sz val="9"/>
            <color indexed="81"/>
            <rFont val="Tahoma"/>
            <family val="2"/>
          </rPr>
          <t xml:space="preserve">Geef hier de betaalde btw op, deze is uitgesloten van teruggave via de Belastingdienst. </t>
        </r>
      </text>
    </comment>
    <comment ref="B24" authorId="0" shapeId="0" xr:uid="{C0BD167A-5AEC-4867-9E7C-034960CCB7C9}">
      <text>
        <r>
          <rPr>
            <b/>
            <sz val="9"/>
            <color indexed="81"/>
            <rFont val="Tahoma"/>
            <family val="2"/>
          </rPr>
          <t xml:space="preserve">Let op!
</t>
        </r>
        <r>
          <rPr>
            <sz val="9"/>
            <color indexed="81"/>
            <rFont val="Tahoma"/>
            <family val="2"/>
          </rPr>
          <t xml:space="preserve">Geef hier de betaalde btw op, deze is uitgesloten van teruggave via de Belastingdienst. </t>
        </r>
      </text>
    </comment>
  </commentList>
</comments>
</file>

<file path=xl/sharedStrings.xml><?xml version="1.0" encoding="utf-8"?>
<sst xmlns="http://schemas.openxmlformats.org/spreadsheetml/2006/main" count="55" uniqueCount="37">
  <si>
    <t>Tabel 1: ondernemers/ verenigingen</t>
  </si>
  <si>
    <t>Rekentool compensatie</t>
  </si>
  <si>
    <t>Compensatie loonkosten werknemers en arbeidskrachten</t>
  </si>
  <si>
    <t>Aantal gasten/bezoekers per dag (exclusief afhaal, exclusief terrasgasten)</t>
  </si>
  <si>
    <t>Aantal openingsdagen/trainingsdagen per week</t>
  </si>
  <si>
    <t>Gemiddelde tijdsinvestering per CTB (in minuten)</t>
  </si>
  <si>
    <t>Totaal aantal minuten per week</t>
  </si>
  <si>
    <t>Totaal aantal uren per week</t>
  </si>
  <si>
    <t>Gemiddelde bruto loonkosten per uur per controlleur</t>
  </si>
  <si>
    <t>Werkgeverslasten (factor van bruto uurloon per controlleur)</t>
  </si>
  <si>
    <t>Loonkosten per week</t>
  </si>
  <si>
    <t>Aantal weken</t>
  </si>
  <si>
    <t>Gevraagde compensatie</t>
  </si>
  <si>
    <t>Compensatie kosten externe inhuur, specifiek voor controleplicht CTB</t>
  </si>
  <si>
    <t>Uurtarief extern personeel per uur excl. btw</t>
  </si>
  <si>
    <t>Aantal uren inhuur per week</t>
  </si>
  <si>
    <t>Administratieve kosten ondernemer/vereniging</t>
  </si>
  <si>
    <t>Te vergoeden btw</t>
  </si>
  <si>
    <t>Materiele kosten</t>
  </si>
  <si>
    <t>Aanschafkosten van o.a. scanapparatuur , VVV bonnen excl. btw</t>
  </si>
  <si>
    <t>Totale compensatie</t>
  </si>
  <si>
    <t>Rekenhulpmiddel Compensatie Controle CTB</t>
  </si>
  <si>
    <t>Instructie: Als van toepassing blauwe velden invullen.</t>
  </si>
  <si>
    <t>Compenatie loonkosten werknemers en arbeidskrachten</t>
  </si>
  <si>
    <t>Aantal gasten / bezoekers per dag (exlusief afhaal).</t>
  </si>
  <si>
    <t xml:space="preserve">Aantal openingsdagen </t>
  </si>
  <si>
    <t xml:space="preserve">Gemiddelde tijdsinvestering per CTB in minuten </t>
  </si>
  <si>
    <t>Aantal minuten per week</t>
  </si>
  <si>
    <t xml:space="preserve">Gemiddelde bruto loonkosten per uur per controlleur </t>
  </si>
  <si>
    <t>Let op: Lockdown horeca tot 25 januari 2022. Einde verplichting controle CTB 25 februari 2022.</t>
  </si>
  <si>
    <t>Uurtarief extern personeel per uur excl. BTW</t>
  </si>
  <si>
    <t>Te vergoeden BTW</t>
  </si>
  <si>
    <t>Let op: deze BTW komt niet meer in aanmerking voor aftrek in de kwartaalaangifte.</t>
  </si>
  <si>
    <t>Aanschafkosten van o.a. scanapparatuur, excl. BTW</t>
  </si>
  <si>
    <t>Compensatie kosten vrijwilligers</t>
  </si>
  <si>
    <t>Aantal trainingsuren per week</t>
  </si>
  <si>
    <t>Vrijwilligersvergoeding per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</si>
</sst>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"/>
  </numFmts>
  <fonts count="8">
    <font>
      <sz val="10"/>
      <color rgb="FF000000"/>
      <name val="Helvetica Neue"/>
    </font>
    <font>
      <sz val="11"/>
      <color theme="1"/>
      <name val="Calibri"/>
      <family val="2"/>
      <scheme val="minor"/>
    </font>
    <font>
      <sz val="12"/>
      <color rgb="FF000000"/>
      <name val="Helvetica Neue"/>
    </font>
    <font>
      <b/>
      <sz val="10"/>
      <color rgb="FF000000"/>
      <name val="Helvetica Neue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</font>
    <font>
      <b/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BDBD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DBDBDB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000000"/>
      </bottom>
      <diagonal/>
    </border>
    <border>
      <left style="thin">
        <color rgb="FFA5A5A5"/>
      </left>
      <right style="thin">
        <color rgb="FF3F3F3F"/>
      </right>
      <top/>
      <bottom style="thin">
        <color rgb="FFA5A5A5"/>
      </bottom>
      <diagonal/>
    </border>
    <border>
      <left style="thin">
        <color rgb="FFA5A5A5"/>
      </left>
      <right/>
      <top style="thin">
        <color rgb="FF3F3F3F"/>
      </top>
      <bottom style="thin">
        <color rgb="FFA5A5A5"/>
      </bottom>
      <diagonal/>
    </border>
    <border>
      <left/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3F3F3F"/>
      </bottom>
      <diagonal/>
    </border>
    <border>
      <left/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5A5A5"/>
      </bottom>
      <diagonal/>
    </border>
    <border>
      <left style="thin">
        <color indexed="64"/>
      </left>
      <right/>
      <top style="thin">
        <color rgb="FFA5A5A5"/>
      </top>
      <bottom/>
      <diagonal/>
    </border>
    <border>
      <left style="thin">
        <color indexed="64"/>
      </left>
      <right style="thin">
        <color indexed="64"/>
      </right>
      <top style="thin">
        <color rgb="FFA5A5A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5A5A5"/>
      </bottom>
      <diagonal/>
    </border>
  </borders>
  <cellStyleXfs count="2">
    <xf numFmtId="0" fontId="0" fillId="0" borderId="0">
      <alignment vertical="top" wrapText="1"/>
    </xf>
    <xf numFmtId="44" fontId="1" fillId="0" borderId="0" applyFont="0" applyFill="0" applyBorder="0" applyAlignment="0" applyProtection="0"/>
  </cellStyleXfs>
  <cellXfs count="47">
    <xf numFmtId="0" fontId="0" fillId="0" borderId="0" xfId="0">
      <alignment vertical="top" wrapText="1"/>
    </xf>
    <xf numFmtId="49" fontId="0" fillId="3" borderId="1" xfId="0" applyNumberFormat="1" applyFill="1" applyBorder="1">
      <alignment vertical="top" wrapText="1"/>
    </xf>
    <xf numFmtId="0" fontId="0" fillId="0" borderId="2" xfId="0" applyBorder="1">
      <alignment vertical="top" wrapText="1"/>
    </xf>
    <xf numFmtId="49" fontId="0" fillId="3" borderId="3" xfId="0" applyNumberFormat="1" applyFill="1" applyBorder="1">
      <alignment vertical="top" wrapText="1"/>
    </xf>
    <xf numFmtId="49" fontId="0" fillId="3" borderId="4" xfId="0" applyNumberFormat="1" applyFill="1" applyBorder="1">
      <alignment vertical="top" wrapText="1"/>
    </xf>
    <xf numFmtId="0" fontId="3" fillId="3" borderId="1" xfId="0" applyFont="1" applyFill="1" applyBorder="1">
      <alignment vertical="top" wrapText="1"/>
    </xf>
    <xf numFmtId="49" fontId="3" fillId="3" borderId="1" xfId="0" applyNumberFormat="1" applyFont="1" applyFill="1" applyBorder="1">
      <alignment vertical="top" wrapText="1"/>
    </xf>
    <xf numFmtId="0" fontId="0" fillId="0" borderId="1" xfId="0" applyBorder="1" applyAlignment="1">
      <alignment horizontal="right" vertical="top" wrapText="1"/>
    </xf>
    <xf numFmtId="164" fontId="0" fillId="0" borderId="2" xfId="0" applyNumberFormat="1" applyBorder="1">
      <alignment vertical="top" wrapText="1"/>
    </xf>
    <xf numFmtId="49" fontId="0" fillId="0" borderId="1" xfId="0" applyNumberFormat="1" applyBorder="1" applyAlignment="1">
      <alignment horizontal="right" vertical="top" wrapText="1"/>
    </xf>
    <xf numFmtId="44" fontId="0" fillId="0" borderId="2" xfId="1" applyFont="1" applyFill="1" applyBorder="1" applyAlignment="1" applyProtection="1">
      <alignment vertical="top" wrapText="1"/>
    </xf>
    <xf numFmtId="44" fontId="0" fillId="6" borderId="2" xfId="1" applyFont="1" applyFill="1" applyBorder="1" applyAlignment="1" applyProtection="1">
      <alignment vertical="top" wrapText="1"/>
    </xf>
    <xf numFmtId="44" fontId="0" fillId="6" borderId="2" xfId="0" applyNumberFormat="1" applyFill="1" applyBorder="1">
      <alignment vertical="top" wrapText="1"/>
    </xf>
    <xf numFmtId="0" fontId="0" fillId="4" borderId="2" xfId="0" applyFill="1" applyBorder="1" applyProtection="1">
      <alignment vertical="top" wrapText="1"/>
      <protection locked="0"/>
    </xf>
    <xf numFmtId="44" fontId="0" fillId="5" borderId="1" xfId="1" applyFont="1" applyFill="1" applyBorder="1" applyAlignment="1" applyProtection="1">
      <alignment horizontal="right" vertical="top" wrapText="1"/>
      <protection locked="0"/>
    </xf>
    <xf numFmtId="44" fontId="0" fillId="4" borderId="2" xfId="1" applyFont="1" applyFill="1" applyBorder="1" applyAlignment="1" applyProtection="1">
      <alignment vertical="top" wrapText="1"/>
      <protection locked="0"/>
    </xf>
    <xf numFmtId="0" fontId="6" fillId="0" borderId="0" xfId="0" applyFont="1">
      <alignment vertical="top" wrapText="1"/>
    </xf>
    <xf numFmtId="49" fontId="6" fillId="3" borderId="20" xfId="0" applyNumberFormat="1" applyFont="1" applyFill="1" applyBorder="1">
      <alignment vertical="top" wrapText="1"/>
    </xf>
    <xf numFmtId="0" fontId="6" fillId="9" borderId="11" xfId="0" applyFont="1" applyFill="1" applyBorder="1">
      <alignment vertical="top" wrapText="1"/>
    </xf>
    <xf numFmtId="49" fontId="6" fillId="3" borderId="14" xfId="0" applyNumberFormat="1" applyFont="1" applyFill="1" applyBorder="1">
      <alignment vertical="top" wrapText="1"/>
    </xf>
    <xf numFmtId="0" fontId="6" fillId="0" borderId="11" xfId="0" applyFont="1" applyBorder="1">
      <alignment vertical="top" wrapText="1"/>
    </xf>
    <xf numFmtId="49" fontId="6" fillId="3" borderId="17" xfId="0" applyNumberFormat="1" applyFont="1" applyFill="1" applyBorder="1">
      <alignment vertical="top" wrapText="1"/>
    </xf>
    <xf numFmtId="49" fontId="6" fillId="8" borderId="13" xfId="0" applyNumberFormat="1" applyFont="1" applyFill="1" applyBorder="1">
      <alignment vertical="top" wrapText="1"/>
    </xf>
    <xf numFmtId="0" fontId="6" fillId="7" borderId="9" xfId="0" applyFont="1" applyFill="1" applyBorder="1">
      <alignment vertical="top" wrapText="1"/>
    </xf>
    <xf numFmtId="49" fontId="6" fillId="3" borderId="16" xfId="0" applyNumberFormat="1" applyFont="1" applyFill="1" applyBorder="1">
      <alignment vertical="top" wrapText="1"/>
    </xf>
    <xf numFmtId="0" fontId="6" fillId="9" borderId="10" xfId="0" applyFont="1" applyFill="1" applyBorder="1">
      <alignment vertical="top" wrapText="1"/>
    </xf>
    <xf numFmtId="49" fontId="6" fillId="3" borderId="12" xfId="0" applyNumberFormat="1" applyFont="1" applyFill="1" applyBorder="1">
      <alignment vertical="top" wrapText="1"/>
    </xf>
    <xf numFmtId="49" fontId="6" fillId="3" borderId="18" xfId="0" applyNumberFormat="1" applyFont="1" applyFill="1" applyBorder="1">
      <alignment vertical="top" wrapText="1"/>
    </xf>
    <xf numFmtId="49" fontId="6" fillId="8" borderId="9" xfId="0" applyNumberFormat="1" applyFont="1" applyFill="1" applyBorder="1">
      <alignment vertical="top" wrapText="1"/>
    </xf>
    <xf numFmtId="0" fontId="7" fillId="0" borderId="0" xfId="0" applyFont="1">
      <alignment vertical="top" wrapText="1"/>
    </xf>
    <xf numFmtId="49" fontId="6" fillId="3" borderId="10" xfId="0" applyNumberFormat="1" applyFont="1" applyFill="1" applyBorder="1">
      <alignment vertical="top" wrapText="1"/>
    </xf>
    <xf numFmtId="49" fontId="6" fillId="3" borderId="15" xfId="0" applyNumberFormat="1" applyFont="1" applyFill="1" applyBorder="1">
      <alignment vertical="top" wrapText="1"/>
    </xf>
    <xf numFmtId="0" fontId="6" fillId="9" borderId="15" xfId="0" applyFont="1" applyFill="1" applyBorder="1">
      <alignment vertical="top" wrapText="1"/>
    </xf>
    <xf numFmtId="0" fontId="6" fillId="11" borderId="11" xfId="0" applyFont="1" applyFill="1" applyBorder="1">
      <alignment vertical="top" wrapText="1"/>
    </xf>
    <xf numFmtId="0" fontId="6" fillId="11" borderId="15" xfId="0" applyFont="1" applyFill="1" applyBorder="1">
      <alignment vertical="top" wrapText="1"/>
    </xf>
    <xf numFmtId="49" fontId="7" fillId="8" borderId="9" xfId="0" applyNumberFormat="1" applyFont="1" applyFill="1" applyBorder="1">
      <alignment vertical="top" wrapText="1"/>
    </xf>
    <xf numFmtId="0" fontId="2" fillId="0" borderId="0" xfId="0" applyFont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0" fontId="7" fillId="7" borderId="19" xfId="0" applyFont="1" applyFill="1" applyBorder="1" applyAlignment="1">
      <alignment horizontal="center" vertical="top" wrapText="1"/>
    </xf>
    <xf numFmtId="49" fontId="7" fillId="8" borderId="13" xfId="0" applyNumberFormat="1" applyFont="1" applyFill="1" applyBorder="1" applyAlignment="1">
      <alignment horizontal="center" vertical="top" wrapText="1"/>
    </xf>
    <xf numFmtId="49" fontId="7" fillId="8" borderId="19" xfId="0" applyNumberFormat="1" applyFont="1" applyFill="1" applyBorder="1" applyAlignment="1">
      <alignment horizontal="center" vertical="top" wrapText="1"/>
    </xf>
    <xf numFmtId="0" fontId="7" fillId="10" borderId="13" xfId="0" applyFont="1" applyFill="1" applyBorder="1" applyAlignment="1">
      <alignment horizontal="center" vertical="top" wrapText="1"/>
    </xf>
    <xf numFmtId="0" fontId="7" fillId="10" borderId="19" xfId="0" applyFont="1" applyFill="1" applyBorder="1" applyAlignment="1">
      <alignment horizontal="center" vertical="top" wrapText="1"/>
    </xf>
  </cellXfs>
  <cellStyles count="2">
    <cellStyle name="Standaard" xfId="0" builtinId="0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opLeftCell="A7" zoomScaleNormal="100" workbookViewId="0">
      <selection activeCell="A15" sqref="A15:A27"/>
    </sheetView>
  </sheetViews>
  <sheetFormatPr defaultColWidth="16.28515625" defaultRowHeight="19.899999999999999" customHeight="1"/>
  <cols>
    <col min="1" max="1" width="52" customWidth="1"/>
    <col min="2" max="2" width="16.28515625" customWidth="1"/>
    <col min="3" max="3" width="19.28515625" bestFit="1" customWidth="1"/>
    <col min="4" max="4" width="16.28515625" customWidth="1"/>
  </cols>
  <sheetData>
    <row r="1" spans="1:2" ht="27.6" customHeight="1">
      <c r="A1" s="36" t="s">
        <v>0</v>
      </c>
      <c r="B1" s="36"/>
    </row>
    <row r="2" spans="1:2" ht="20.25" customHeight="1">
      <c r="A2" s="39" t="s">
        <v>1</v>
      </c>
      <c r="B2" s="40"/>
    </row>
    <row r="3" spans="1:2" ht="36" customHeight="1">
      <c r="A3" s="37" t="s">
        <v>2</v>
      </c>
      <c r="B3" s="38"/>
    </row>
    <row r="4" spans="1:2" ht="33.75" customHeight="1">
      <c r="A4" s="1" t="s">
        <v>3</v>
      </c>
      <c r="B4" s="13">
        <v>50</v>
      </c>
    </row>
    <row r="5" spans="1:2" ht="20.100000000000001" customHeight="1">
      <c r="A5" s="1" t="s">
        <v>4</v>
      </c>
      <c r="B5" s="13">
        <v>7</v>
      </c>
    </row>
    <row r="6" spans="1:2" ht="20.100000000000001" customHeight="1">
      <c r="A6" s="1" t="s">
        <v>5</v>
      </c>
      <c r="B6" s="7">
        <v>0.5</v>
      </c>
    </row>
    <row r="7" spans="1:2" ht="20.100000000000001" customHeight="1">
      <c r="A7" s="1" t="s">
        <v>6</v>
      </c>
      <c r="B7" s="2">
        <f>B4*B5*B6</f>
        <v>175</v>
      </c>
    </row>
    <row r="8" spans="1:2" ht="20.100000000000001" customHeight="1">
      <c r="A8" s="1" t="s">
        <v>7</v>
      </c>
      <c r="B8" s="8">
        <f>B7/60</f>
        <v>2.9166666666666665</v>
      </c>
    </row>
    <row r="9" spans="1:2" ht="20.100000000000001" customHeight="1">
      <c r="A9" s="1" t="s">
        <v>8</v>
      </c>
      <c r="B9" s="14">
        <v>15</v>
      </c>
    </row>
    <row r="10" spans="1:2" ht="20.100000000000001" customHeight="1">
      <c r="A10" s="1" t="s">
        <v>9</v>
      </c>
      <c r="B10" s="9">
        <v>1.5</v>
      </c>
    </row>
    <row r="11" spans="1:2" ht="20.100000000000001" customHeight="1">
      <c r="A11" s="1" t="s">
        <v>10</v>
      </c>
      <c r="B11" s="10">
        <f>B8*(B9*B10)</f>
        <v>65.625</v>
      </c>
    </row>
    <row r="12" spans="1:2" ht="20.100000000000001" customHeight="1">
      <c r="A12" s="3" t="s">
        <v>11</v>
      </c>
      <c r="B12" s="13">
        <v>5</v>
      </c>
    </row>
    <row r="13" spans="1:2" ht="20.100000000000001" customHeight="1">
      <c r="A13" s="4" t="s">
        <v>12</v>
      </c>
      <c r="B13" s="11">
        <f>B12*B11</f>
        <v>328.125</v>
      </c>
    </row>
    <row r="14" spans="1:2" ht="20.100000000000001" customHeight="1">
      <c r="A14" s="5"/>
      <c r="B14" s="2"/>
    </row>
    <row r="15" spans="1:2" ht="32.1" customHeight="1">
      <c r="A15" s="6" t="s">
        <v>13</v>
      </c>
      <c r="B15" s="2"/>
    </row>
    <row r="16" spans="1:2" ht="20.100000000000001" customHeight="1">
      <c r="A16" s="1" t="s">
        <v>14</v>
      </c>
      <c r="B16" s="15"/>
    </row>
    <row r="17" spans="1:2" ht="20.100000000000001" customHeight="1">
      <c r="A17" s="1" t="s">
        <v>15</v>
      </c>
      <c r="B17" s="15"/>
    </row>
    <row r="18" spans="1:2" ht="20.100000000000001" customHeight="1">
      <c r="A18" s="1" t="s">
        <v>16</v>
      </c>
      <c r="B18" s="15"/>
    </row>
    <row r="19" spans="1:2" ht="20.100000000000001" customHeight="1">
      <c r="A19" s="1" t="s">
        <v>17</v>
      </c>
      <c r="B19" s="15"/>
    </row>
    <row r="20" spans="1:2" ht="20.100000000000001" customHeight="1">
      <c r="A20" s="1" t="s">
        <v>12</v>
      </c>
      <c r="B20" s="11">
        <f>((B16)*B17)*+B18+B19</f>
        <v>0</v>
      </c>
    </row>
    <row r="21" spans="1:2" ht="20.100000000000001" customHeight="1">
      <c r="A21" s="5"/>
      <c r="B21" s="2"/>
    </row>
    <row r="22" spans="1:2" ht="20.100000000000001" customHeight="1">
      <c r="A22" s="6" t="s">
        <v>18</v>
      </c>
      <c r="B22" s="2"/>
    </row>
    <row r="23" spans="1:2" ht="32.1" customHeight="1">
      <c r="A23" s="1" t="s">
        <v>19</v>
      </c>
      <c r="B23" s="15">
        <v>0</v>
      </c>
    </row>
    <row r="24" spans="1:2" ht="19.5" customHeight="1">
      <c r="A24" s="1" t="s">
        <v>17</v>
      </c>
      <c r="B24" s="15"/>
    </row>
    <row r="25" spans="1:2" ht="19.5" customHeight="1">
      <c r="A25" s="1" t="s">
        <v>12</v>
      </c>
      <c r="B25" s="11">
        <f>B23+B24</f>
        <v>0</v>
      </c>
    </row>
    <row r="26" spans="1:2" ht="20.100000000000001" customHeight="1">
      <c r="A26" s="5"/>
      <c r="B26" s="2"/>
    </row>
    <row r="27" spans="1:2" ht="20.100000000000001" customHeight="1">
      <c r="A27" s="6" t="s">
        <v>20</v>
      </c>
      <c r="B27" s="12">
        <f>B13+B20+B25</f>
        <v>328.125</v>
      </c>
    </row>
  </sheetData>
  <sheetProtection algorithmName="SHA-512" hashValue="1mnNZ9NKLwsF/WlgYLwZPqq9SCJoIlOlCfZFuTaDMLXlPVnrRosRWx2U4SRanZvQ9b7VCJKj+mxZqoqvhP9DPQ==" saltValue="kKjQSC8CIzdbgwVqxSo3vg==" spinCount="100000" sheet="1" objects="1" scenarios="1"/>
  <protectedRanges>
    <protectedRange algorithmName="SHA-512" hashValue="jXExx2HS/uKflZRnOQ7g09BMKIh1PZq4MtfHuiERDdL7r+vLqJLqoc8aI3DP62UjXwdBFHOBzrWVvwN4lg80FQ==" saltValue="yd50zI61G25tEztN5IX7Wg==" spinCount="100000" sqref="B6:B8 B10:B11 B25 B27 B13 B20" name="Bereik1"/>
  </protectedRanges>
  <mergeCells count="3">
    <mergeCell ref="A1:B1"/>
    <mergeCell ref="A3:B3"/>
    <mergeCell ref="A2:B2"/>
  </mergeCells>
  <pageMargins left="0.5" right="0.5" top="0.75" bottom="0.75" header="0.27777800000000002" footer="0.27777800000000002"/>
  <pageSetup paperSize="9" scale="72" fitToWidth="0" fitToHeight="0" orientation="portrait" r:id="rId1"/>
  <headerFooter>
    <oddFooter>&amp;C&amp;12&amp;P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829C8-AC41-4414-81FA-CDC905A2F9FE}">
  <dimension ref="B1:D34"/>
  <sheetViews>
    <sheetView tabSelected="1" workbookViewId="0">
      <selection activeCell="D7" sqref="D7"/>
    </sheetView>
  </sheetViews>
  <sheetFormatPr defaultRowHeight="12.75"/>
  <cols>
    <col min="1" max="1" width="5" customWidth="1"/>
    <col min="2" max="2" width="55.5703125" customWidth="1"/>
    <col min="4" max="4" width="100.140625" customWidth="1"/>
  </cols>
  <sheetData>
    <row r="1" spans="2:4" ht="15">
      <c r="B1" s="16"/>
      <c r="C1" s="16"/>
      <c r="D1" s="16"/>
    </row>
    <row r="2" spans="2:4" ht="15">
      <c r="B2" s="45" t="s">
        <v>21</v>
      </c>
      <c r="C2" s="46"/>
      <c r="D2" s="16" t="s">
        <v>22</v>
      </c>
    </row>
    <row r="3" spans="2:4" ht="15">
      <c r="B3" s="16"/>
      <c r="C3" s="16"/>
      <c r="D3" s="16"/>
    </row>
    <row r="4" spans="2:4" ht="25.5" customHeight="1">
      <c r="B4" s="41" t="s">
        <v>23</v>
      </c>
      <c r="C4" s="42"/>
      <c r="D4" s="16"/>
    </row>
    <row r="5" spans="2:4" ht="15">
      <c r="B5" s="17" t="s">
        <v>24</v>
      </c>
      <c r="C5" s="18"/>
      <c r="D5" s="16"/>
    </row>
    <row r="6" spans="2:4" ht="15">
      <c r="B6" s="19" t="s">
        <v>25</v>
      </c>
      <c r="C6" s="18"/>
      <c r="D6" s="16"/>
    </row>
    <row r="7" spans="2:4" ht="15">
      <c r="B7" s="19" t="s">
        <v>26</v>
      </c>
      <c r="C7" s="20">
        <v>0.5</v>
      </c>
      <c r="D7" s="16"/>
    </row>
    <row r="8" spans="2:4" ht="15">
      <c r="B8" s="19" t="s">
        <v>27</v>
      </c>
      <c r="C8" s="20">
        <f>C5*C6*C7</f>
        <v>0</v>
      </c>
      <c r="D8" s="16"/>
    </row>
    <row r="9" spans="2:4" ht="15">
      <c r="B9" s="19" t="s">
        <v>28</v>
      </c>
      <c r="C9" s="18"/>
      <c r="D9" s="16"/>
    </row>
    <row r="10" spans="2:4" ht="15">
      <c r="B10" s="19" t="s">
        <v>9</v>
      </c>
      <c r="C10" s="20">
        <v>1.5</v>
      </c>
      <c r="D10" s="16"/>
    </row>
    <row r="11" spans="2:4" ht="15">
      <c r="B11" s="19" t="s">
        <v>10</v>
      </c>
      <c r="C11" s="20">
        <f>(C8/60)*C9*C10</f>
        <v>0</v>
      </c>
      <c r="D11" s="16"/>
    </row>
    <row r="12" spans="2:4" ht="15">
      <c r="B12" s="21" t="s">
        <v>11</v>
      </c>
      <c r="C12" s="18"/>
      <c r="D12" s="16" t="s">
        <v>29</v>
      </c>
    </row>
    <row r="13" spans="2:4" ht="15">
      <c r="B13" s="22" t="s">
        <v>12</v>
      </c>
      <c r="C13" s="23">
        <f>C11*C12</f>
        <v>0</v>
      </c>
      <c r="D13" s="16"/>
    </row>
    <row r="14" spans="2:4" ht="15">
      <c r="B14" s="16"/>
      <c r="C14" s="16"/>
      <c r="D14" s="16"/>
    </row>
    <row r="15" spans="2:4" ht="25.5" customHeight="1">
      <c r="B15" s="43" t="s">
        <v>13</v>
      </c>
      <c r="C15" s="44"/>
      <c r="D15" s="16"/>
    </row>
    <row r="16" spans="2:4" ht="15">
      <c r="B16" s="24" t="s">
        <v>30</v>
      </c>
      <c r="C16" s="25"/>
      <c r="D16" s="16"/>
    </row>
    <row r="17" spans="2:4" ht="15">
      <c r="B17" s="26" t="s">
        <v>15</v>
      </c>
      <c r="C17" s="18"/>
      <c r="D17" s="16"/>
    </row>
    <row r="18" spans="2:4" ht="15">
      <c r="B18" s="26" t="s">
        <v>16</v>
      </c>
      <c r="C18" s="18"/>
      <c r="D18" s="16"/>
    </row>
    <row r="19" spans="2:4" ht="15">
      <c r="B19" s="27" t="s">
        <v>31</v>
      </c>
      <c r="C19" s="18"/>
      <c r="D19" s="16" t="s">
        <v>32</v>
      </c>
    </row>
    <row r="20" spans="2:4" ht="15">
      <c r="B20" s="28" t="s">
        <v>12</v>
      </c>
      <c r="C20" s="23">
        <f>(C16*C17)+C18+C19</f>
        <v>0</v>
      </c>
      <c r="D20" s="16"/>
    </row>
    <row r="21" spans="2:4" ht="15">
      <c r="B21" s="29"/>
      <c r="C21" s="16"/>
      <c r="D21" s="16"/>
    </row>
    <row r="22" spans="2:4" ht="15">
      <c r="B22" s="43" t="s">
        <v>18</v>
      </c>
      <c r="C22" s="44"/>
      <c r="D22" s="16"/>
    </row>
    <row r="23" spans="2:4" ht="14.25" customHeight="1">
      <c r="B23" s="30" t="s">
        <v>33</v>
      </c>
      <c r="C23" s="25"/>
      <c r="D23" s="16"/>
    </row>
    <row r="24" spans="2:4" ht="15">
      <c r="B24" s="31" t="s">
        <v>31</v>
      </c>
      <c r="C24" s="32"/>
      <c r="D24" s="16" t="s">
        <v>32</v>
      </c>
    </row>
    <row r="25" spans="2:4" ht="15">
      <c r="B25" s="22" t="s">
        <v>12</v>
      </c>
      <c r="C25" s="23">
        <f>C23+C24</f>
        <v>0</v>
      </c>
      <c r="D25" s="16"/>
    </row>
    <row r="26" spans="2:4" ht="15">
      <c r="B26" s="29"/>
      <c r="C26" s="16"/>
      <c r="D26" s="16"/>
    </row>
    <row r="27" spans="2:4" ht="15">
      <c r="B27" s="41" t="s">
        <v>34</v>
      </c>
      <c r="C27" s="42"/>
      <c r="D27" s="16"/>
    </row>
    <row r="28" spans="2:4" ht="15">
      <c r="B28" s="33" t="s">
        <v>35</v>
      </c>
      <c r="C28" s="25"/>
      <c r="D28" s="16"/>
    </row>
    <row r="29" spans="2:4" ht="15">
      <c r="B29" s="33" t="s">
        <v>36</v>
      </c>
      <c r="C29" s="18"/>
      <c r="D29" s="16"/>
    </row>
    <row r="30" spans="2:4" ht="15">
      <c r="B30" s="34" t="s">
        <v>11</v>
      </c>
      <c r="C30" s="32"/>
      <c r="D30" s="16"/>
    </row>
    <row r="31" spans="2:4" ht="15">
      <c r="B31" s="23" t="s">
        <v>12</v>
      </c>
      <c r="C31" s="23">
        <f>C28*C29*C30</f>
        <v>0</v>
      </c>
      <c r="D31" s="16"/>
    </row>
    <row r="32" spans="2:4" ht="15">
      <c r="B32" s="16"/>
      <c r="C32" s="16"/>
      <c r="D32" s="16"/>
    </row>
    <row r="33" spans="2:4" ht="15">
      <c r="B33" s="35" t="s">
        <v>20</v>
      </c>
      <c r="C33" s="23">
        <f>C13+C20+C25+C31</f>
        <v>0</v>
      </c>
      <c r="D33" s="16"/>
    </row>
    <row r="34" spans="2:4" ht="15">
      <c r="B34" s="16"/>
      <c r="C34" s="16"/>
      <c r="D34" s="16"/>
    </row>
  </sheetData>
  <mergeCells count="5">
    <mergeCell ref="B4:C4"/>
    <mergeCell ref="B15:C15"/>
    <mergeCell ref="B22:C22"/>
    <mergeCell ref="B2:C2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CE0B24C7462D4D89E2A83052938627" ma:contentTypeVersion="2" ma:contentTypeDescription="Een nieuw document maken." ma:contentTypeScope="" ma:versionID="fdb76fece0cd818359eff6018d4d70bc">
  <xsd:schema xmlns:xsd="http://www.w3.org/2001/XMLSchema" xmlns:xs="http://www.w3.org/2001/XMLSchema" xmlns:p="http://schemas.microsoft.com/office/2006/metadata/properties" xmlns:ns2="5e3ddd44-ca12-41ac-83d6-f3f03262aba5" targetNamespace="http://schemas.microsoft.com/office/2006/metadata/properties" ma:root="true" ma:fieldsID="36bd1a4b20964226090aa6e692bb731c" ns2:_="">
    <xsd:import namespace="5e3ddd44-ca12-41ac-83d6-f3f03262ab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ddd44-ca12-41ac-83d6-f3f03262ab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C7C0CA-DE1F-499B-9ADD-D5E4EC0E064E}"/>
</file>

<file path=customXml/itemProps2.xml><?xml version="1.0" encoding="utf-8"?>
<ds:datastoreItem xmlns:ds="http://schemas.openxmlformats.org/officeDocument/2006/customXml" ds:itemID="{523A6E3D-C23D-4034-B6AE-CF28EB6C2893}"/>
</file>

<file path=customXml/itemProps3.xml><?xml version="1.0" encoding="utf-8"?>
<ds:datastoreItem xmlns:ds="http://schemas.openxmlformats.org/officeDocument/2006/customXml" ds:itemID="{433955FC-0850-4BE1-B55D-AF3ADC3A8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Meierijstad</dc:creator>
  <cp:keywords/>
  <dc:description/>
  <cp:lastModifiedBy>Klooster, Femke van 't</cp:lastModifiedBy>
  <cp:revision/>
  <dcterms:created xsi:type="dcterms:W3CDTF">2021-10-21T13:31:38Z</dcterms:created>
  <dcterms:modified xsi:type="dcterms:W3CDTF">2022-09-13T10:54:28Z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0x010100D7CE0B24C7462D4D89E2A83052938627</vt:lpwstr>
  </property>
</Properties>
</file>